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105_保育幼稚園事業課\01　企画T\R08\04　ホームページ作成一時保存\募集ページ\申請書\"/>
    </mc:Choice>
  </mc:AlternateContent>
  <bookViews>
    <workbookView xWindow="-120" yWindow="-120" windowWidth="29040" windowHeight="15720" tabRatio="853"/>
  </bookViews>
  <sheets>
    <sheet name="様式7－３" sheetId="2" r:id="rId1"/>
    <sheet name="基準額" sheetId="20" state="hidden" r:id="rId2"/>
  </sheets>
  <definedNames>
    <definedName name="_xlnm.Print_Area" localSheetId="0">'様式7－３'!$A$1:$H$21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2" l="1"/>
  <c r="J27" i="2"/>
  <c r="G7" i="2"/>
  <c r="J25" i="2"/>
  <c r="K10" i="2" l="1"/>
  <c r="K7" i="2" l="1"/>
  <c r="K9" i="2" l="1"/>
  <c r="J23" i="2" s="1"/>
  <c r="C18" i="2"/>
  <c r="C15" i="2" l="1"/>
  <c r="K17" i="2"/>
  <c r="C13" i="2" l="1"/>
  <c r="C19" i="2" s="1"/>
  <c r="K20" i="2" l="1"/>
  <c r="K19" i="2" s="1"/>
  <c r="K11" i="2"/>
  <c r="K14" i="2"/>
  <c r="K13" i="2"/>
  <c r="K18" i="2" l="1"/>
  <c r="K8" i="2"/>
  <c r="G18" i="2" l="1"/>
</calcChain>
</file>

<file path=xl/sharedStrings.xml><?xml version="1.0" encoding="utf-8"?>
<sst xmlns="http://schemas.openxmlformats.org/spreadsheetml/2006/main" count="94" uniqueCount="83">
  <si>
    <t>備考</t>
    <rPh sb="0" eb="2">
      <t>ビコウ</t>
    </rPh>
    <phoneticPr fontId="1"/>
  </si>
  <si>
    <t>収入（Ｂ）</t>
    <rPh sb="0" eb="2">
      <t>シュウニュウ</t>
    </rPh>
    <phoneticPr fontId="1"/>
  </si>
  <si>
    <t>支出（Ａ）</t>
    <rPh sb="0" eb="2">
      <t>シシュツ</t>
    </rPh>
    <phoneticPr fontId="1"/>
  </si>
  <si>
    <t>金　　額</t>
    <rPh sb="0" eb="1">
      <t>キン</t>
    </rPh>
    <rPh sb="3" eb="4">
      <t>ガク</t>
    </rPh>
    <phoneticPr fontId="1"/>
  </si>
  <si>
    <t>実施設計費</t>
    <phoneticPr fontId="1"/>
  </si>
  <si>
    <t>基本設計費</t>
    <rPh sb="0" eb="4">
      <t>キホンセッケイ</t>
    </rPh>
    <rPh sb="4" eb="5">
      <t>ヒ</t>
    </rPh>
    <phoneticPr fontId="1"/>
  </si>
  <si>
    <t>　借入先（）</t>
    <phoneticPr fontId="1"/>
  </si>
  <si>
    <t>借入金等</t>
    <phoneticPr fontId="1"/>
  </si>
  <si>
    <t>（うち、対象工事費等の見込）</t>
    <rPh sb="4" eb="9">
      <t>タイショウコウジヒ</t>
    </rPh>
    <rPh sb="9" eb="10">
      <t>トウ</t>
    </rPh>
    <rPh sb="11" eb="13">
      <t>ミコ</t>
    </rPh>
    <phoneticPr fontId="1"/>
  </si>
  <si>
    <t>市補助金見込額</t>
    <rPh sb="0" eb="1">
      <t>シ</t>
    </rPh>
    <rPh sb="1" eb="4">
      <t>ホジョキン</t>
    </rPh>
    <rPh sb="4" eb="7">
      <t>ミコミガク</t>
    </rPh>
    <phoneticPr fontId="1"/>
  </si>
  <si>
    <t>定員20名以下</t>
  </si>
  <si>
    <t>定員21～30名</t>
  </si>
  <si>
    <t>定員31～40名</t>
  </si>
  <si>
    <t>定員41～70名</t>
  </si>
  <si>
    <t>定員71～100名</t>
  </si>
  <si>
    <t>定員101～130名</t>
  </si>
  <si>
    <t>定員131～160名</t>
  </si>
  <si>
    <t>定員161～190名</t>
  </si>
  <si>
    <t>定員191～220名</t>
  </si>
  <si>
    <t>定員221～250名</t>
  </si>
  <si>
    <t>定員251名以上</t>
  </si>
  <si>
    <t>設計料加算</t>
  </si>
  <si>
    <t>開設準備費加算</t>
  </si>
  <si>
    <t>土地借料加算</t>
  </si>
  <si>
    <t>特殊附帯行為</t>
    <rPh sb="0" eb="6">
      <t>トクシュフタイコウイ</t>
    </rPh>
    <phoneticPr fontId="7"/>
  </si>
  <si>
    <t>■解体撤去工事費</t>
    <phoneticPr fontId="7"/>
  </si>
  <si>
    <t>■仮設施設整備工事費</t>
    <phoneticPr fontId="7"/>
  </si>
  <si>
    <t>■本体工事費</t>
    <rPh sb="1" eb="6">
      <t>ホンタイコウジヒ</t>
    </rPh>
    <phoneticPr fontId="7"/>
  </si>
  <si>
    <t>　定員20名以下</t>
    <phoneticPr fontId="7"/>
  </si>
  <si>
    <t>　定員21～30名</t>
    <phoneticPr fontId="7"/>
  </si>
  <si>
    <t>　定員31～40名</t>
    <phoneticPr fontId="7"/>
  </si>
  <si>
    <t>　定員41～70名</t>
    <phoneticPr fontId="7"/>
  </si>
  <si>
    <t>　定員71～100名</t>
    <phoneticPr fontId="7"/>
  </si>
  <si>
    <t>　定員101～130名</t>
    <phoneticPr fontId="7"/>
  </si>
  <si>
    <t>　定員131～160名</t>
    <phoneticPr fontId="7"/>
  </si>
  <si>
    <t>　定員161名以上</t>
    <rPh sb="6" eb="7">
      <t>メイ</t>
    </rPh>
    <rPh sb="7" eb="9">
      <t>イジョウ</t>
    </rPh>
    <phoneticPr fontId="7"/>
  </si>
  <si>
    <t>-</t>
    <phoneticPr fontId="7"/>
  </si>
  <si>
    <t>工事事務費選定額</t>
    <rPh sb="0" eb="5">
      <t>コウジジムヒ</t>
    </rPh>
    <rPh sb="5" eb="8">
      <t>センテイガク</t>
    </rPh>
    <phoneticPr fontId="1"/>
  </si>
  <si>
    <t>工事費</t>
    <rPh sb="0" eb="3">
      <t>コウジヒ</t>
    </rPh>
    <phoneticPr fontId="1"/>
  </si>
  <si>
    <t>開設備品等</t>
    <rPh sb="0" eb="2">
      <t>カイセツ</t>
    </rPh>
    <rPh sb="2" eb="4">
      <t>ビヒン</t>
    </rPh>
    <rPh sb="4" eb="5">
      <t>トウ</t>
    </rPh>
    <phoneticPr fontId="1"/>
  </si>
  <si>
    <t>（単位：千円）</t>
    <rPh sb="4" eb="5">
      <t>セン</t>
    </rPh>
    <phoneticPr fontId="1"/>
  </si>
  <si>
    <t>補助金選定額</t>
    <rPh sb="0" eb="6">
      <t>ホジョキンセンテイガク</t>
    </rPh>
    <phoneticPr fontId="1"/>
  </si>
  <si>
    <t>特殊附帯工事</t>
    <rPh sb="0" eb="2">
      <t>トクシュ</t>
    </rPh>
    <rPh sb="2" eb="4">
      <t>フタイ</t>
    </rPh>
    <rPh sb="4" eb="6">
      <t>コウジ</t>
    </rPh>
    <phoneticPr fontId="1"/>
  </si>
  <si>
    <t>寄附金等</t>
    <phoneticPr fontId="1"/>
  </si>
  <si>
    <t>（補助対象外）</t>
    <rPh sb="1" eb="3">
      <t>ホジョ</t>
    </rPh>
    <rPh sb="3" eb="6">
      <t>タイショウガイ</t>
    </rPh>
    <phoneticPr fontId="1"/>
  </si>
  <si>
    <t>（工事費2.6％が上限）</t>
    <rPh sb="1" eb="4">
      <t>コウジヒ</t>
    </rPh>
    <rPh sb="9" eb="11">
      <t>ジョウゲン</t>
    </rPh>
    <phoneticPr fontId="1"/>
  </si>
  <si>
    <t>未定の場合は工事費2.6％と同額</t>
    <rPh sb="0" eb="2">
      <t>ミテイ</t>
    </rPh>
    <rPh sb="3" eb="5">
      <t>バアイ</t>
    </rPh>
    <rPh sb="6" eb="9">
      <t>コウジヒ</t>
    </rPh>
    <rPh sb="14" eb="16">
      <t>ドウガク</t>
    </rPh>
    <phoneticPr fontId="1"/>
  </si>
  <si>
    <t>-</t>
    <phoneticPr fontId="1"/>
  </si>
  <si>
    <t>開設準備加算における定員増加数</t>
    <rPh sb="0" eb="4">
      <t>カイセツジュンビ</t>
    </rPh>
    <rPh sb="4" eb="6">
      <t>カサン</t>
    </rPh>
    <rPh sb="10" eb="15">
      <t>テイインゾウカスウ</t>
    </rPh>
    <phoneticPr fontId="7"/>
  </si>
  <si>
    <t>整備後定員合計</t>
    <rPh sb="0" eb="3">
      <t>セイビゴ</t>
    </rPh>
    <rPh sb="3" eb="5">
      <t>テイイン</t>
    </rPh>
    <rPh sb="5" eb="7">
      <t>ゴウケイ</t>
    </rPh>
    <phoneticPr fontId="1"/>
  </si>
  <si>
    <t>自己資金</t>
    <phoneticPr fontId="1"/>
  </si>
  <si>
    <t>合計</t>
    <rPh sb="0" eb="2">
      <t>ゴウケイ</t>
    </rPh>
    <phoneticPr fontId="1"/>
  </si>
  <si>
    <t>※2</t>
    <phoneticPr fontId="1"/>
  </si>
  <si>
    <t>　 工事事務費</t>
    <rPh sb="2" eb="7">
      <t>コウジジムヒ</t>
    </rPh>
    <phoneticPr fontId="1"/>
  </si>
  <si>
    <t>　 工事費2.6％</t>
    <rPh sb="2" eb="5">
      <t>コウジヒ</t>
    </rPh>
    <phoneticPr fontId="1"/>
  </si>
  <si>
    <t>②対象工事費等の1/2</t>
    <rPh sb="1" eb="7">
      <t>タイショウコウジヒトウ</t>
    </rPh>
    <phoneticPr fontId="1"/>
  </si>
  <si>
    <t>③総事業費－寄付金等の1/2</t>
    <rPh sb="1" eb="5">
      <t>ソウジギョウヒ</t>
    </rPh>
    <rPh sb="6" eb="10">
      <t>キフキントウ</t>
    </rPh>
    <phoneticPr fontId="1"/>
  </si>
  <si>
    <t>解体、仮設園舎工事含む</t>
    <rPh sb="0" eb="2">
      <t>カイタイ</t>
    </rPh>
    <rPh sb="3" eb="5">
      <t>カセツ</t>
    </rPh>
    <rPh sb="5" eb="7">
      <t>エンシャ</t>
    </rPh>
    <rPh sb="7" eb="9">
      <t>コウジ</t>
    </rPh>
    <rPh sb="9" eb="10">
      <t>フク</t>
    </rPh>
    <phoneticPr fontId="1"/>
  </si>
  <si>
    <t>整　備　資　金　計　画　書</t>
    <phoneticPr fontId="1"/>
  </si>
  <si>
    <t>※1</t>
    <phoneticPr fontId="1"/>
  </si>
  <si>
    <t>※2　法人会計や他のサービス拠点から繰り入れる場合、どの会計区分からの繰入であるか明示すること。</t>
    <phoneticPr fontId="1"/>
  </si>
  <si>
    <t>※1　工事費全てが対象経費である想定となっていることに留意すること。</t>
    <rPh sb="3" eb="7">
      <t>コウジヒスベ</t>
    </rPh>
    <rPh sb="9" eb="13">
      <t>タイショウケイヒ</t>
    </rPh>
    <rPh sb="16" eb="18">
      <t>ソウテイ</t>
    </rPh>
    <rPh sb="27" eb="29">
      <t>リュウイ</t>
    </rPh>
    <phoneticPr fontId="1"/>
  </si>
  <si>
    <t>（①、②、③の最も少ない額）</t>
    <rPh sb="7" eb="8">
      <t>モット</t>
    </rPh>
    <rPh sb="9" eb="10">
      <t>スク</t>
    </rPh>
    <rPh sb="12" eb="13">
      <t>ガク</t>
    </rPh>
    <phoneticPr fontId="1"/>
  </si>
  <si>
    <t>仮設園舎工事</t>
    <rPh sb="0" eb="2">
      <t>カセツ</t>
    </rPh>
    <rPh sb="2" eb="4">
      <t>エンシャ</t>
    </rPh>
    <rPh sb="4" eb="6">
      <t>コウジ</t>
    </rPh>
    <phoneticPr fontId="1"/>
  </si>
  <si>
    <t>解体工事（既存園舎解体）</t>
    <rPh sb="0" eb="2">
      <t>カイタイ</t>
    </rPh>
    <rPh sb="2" eb="4">
      <t>コウジ</t>
    </rPh>
    <rPh sb="5" eb="9">
      <t>キゾンエンシャ</t>
    </rPh>
    <rPh sb="9" eb="11">
      <t>カイタイ</t>
    </rPh>
    <phoneticPr fontId="1"/>
  </si>
  <si>
    <t>様式７－３</t>
    <phoneticPr fontId="1"/>
  </si>
  <si>
    <t>ソーラーパネル、地熱利用の床暖房設備等を整備する場合、ありを選択</t>
    <rPh sb="8" eb="12">
      <t>チネツリヨウ</t>
    </rPh>
    <rPh sb="13" eb="16">
      <t>ユカダンボウ</t>
    </rPh>
    <rPh sb="16" eb="18">
      <t>セツビ</t>
    </rPh>
    <rPh sb="18" eb="19">
      <t>トウ</t>
    </rPh>
    <rPh sb="20" eb="22">
      <t>セイビ</t>
    </rPh>
    <rPh sb="24" eb="26">
      <t>バアイ</t>
    </rPh>
    <rPh sb="30" eb="32">
      <t>センタク</t>
    </rPh>
    <phoneticPr fontId="1"/>
  </si>
  <si>
    <t>整備に伴い仮設園舎を使用する場合、ありを選択</t>
    <rPh sb="0" eb="2">
      <t>セイビ</t>
    </rPh>
    <rPh sb="3" eb="4">
      <t>トモナ</t>
    </rPh>
    <rPh sb="5" eb="9">
      <t>カセツエンシャ</t>
    </rPh>
    <rPh sb="10" eb="12">
      <t>シヨウ</t>
    </rPh>
    <rPh sb="14" eb="16">
      <t>バアイ</t>
    </rPh>
    <rPh sb="20" eb="22">
      <t>センタク</t>
    </rPh>
    <phoneticPr fontId="1"/>
  </si>
  <si>
    <t>建替えのために既存園舎を取り壊す場合、ありを選択</t>
    <rPh sb="0" eb="2">
      <t>タテカ</t>
    </rPh>
    <rPh sb="7" eb="9">
      <t>キソン</t>
    </rPh>
    <rPh sb="9" eb="11">
      <t>エンシャ</t>
    </rPh>
    <rPh sb="12" eb="13">
      <t>ト</t>
    </rPh>
    <rPh sb="14" eb="15">
      <t>コワ</t>
    </rPh>
    <rPh sb="16" eb="18">
      <t>バアイ</t>
    </rPh>
    <rPh sb="22" eb="24">
      <t>センタク</t>
    </rPh>
    <phoneticPr fontId="1"/>
  </si>
  <si>
    <t>増加後定員</t>
    <rPh sb="0" eb="2">
      <t>ゾウカ</t>
    </rPh>
    <rPh sb="2" eb="3">
      <t>ゴ</t>
    </rPh>
    <rPh sb="3" eb="5">
      <t>テイイン</t>
    </rPh>
    <phoneticPr fontId="1"/>
  </si>
  <si>
    <t>開設準備加算（増加後定員の基準額×増加数）</t>
    <rPh sb="0" eb="6">
      <t>カイセツジュンビカサン</t>
    </rPh>
    <rPh sb="7" eb="12">
      <t>ゾウカゴテイイン</t>
    </rPh>
    <rPh sb="13" eb="15">
      <t>キジュン</t>
    </rPh>
    <rPh sb="15" eb="16">
      <t>ガク</t>
    </rPh>
    <rPh sb="17" eb="20">
      <t>ゾウカスウ</t>
    </rPh>
    <phoneticPr fontId="1"/>
  </si>
  <si>
    <t>定員増加数</t>
    <rPh sb="0" eb="2">
      <t>テイイン</t>
    </rPh>
    <rPh sb="2" eb="5">
      <t>ゾウカスウ</t>
    </rPh>
    <phoneticPr fontId="1"/>
  </si>
  <si>
    <t>整備後定員合計と同区分を選択</t>
    <rPh sb="0" eb="7">
      <t>セイビゴテイインゴウケイ</t>
    </rPh>
    <rPh sb="8" eb="11">
      <t>ドウクブン</t>
    </rPh>
    <rPh sb="12" eb="14">
      <t>センタク</t>
    </rPh>
    <phoneticPr fontId="1"/>
  </si>
  <si>
    <t>J列記入の際の留意事項等</t>
    <rPh sb="1" eb="2">
      <t>レツ</t>
    </rPh>
    <rPh sb="2" eb="4">
      <t>キニュウ</t>
    </rPh>
    <rPh sb="5" eb="6">
      <t>サイ</t>
    </rPh>
    <rPh sb="7" eb="12">
      <t>リュウイジコウトウ</t>
    </rPh>
    <phoneticPr fontId="1"/>
  </si>
  <si>
    <t>整備後の2，3号定員の合計数が属する定員区分を選択</t>
    <rPh sb="0" eb="3">
      <t>セイビゴ</t>
    </rPh>
    <rPh sb="7" eb="10">
      <t>ゴウテイイン</t>
    </rPh>
    <rPh sb="11" eb="13">
      <t>ゴウケイ</t>
    </rPh>
    <rPh sb="13" eb="14">
      <t>スウ</t>
    </rPh>
    <rPh sb="15" eb="16">
      <t>ゾク</t>
    </rPh>
    <rPh sb="18" eb="20">
      <t>テイイン</t>
    </rPh>
    <rPh sb="20" eb="22">
      <t>クブン</t>
    </rPh>
    <rPh sb="23" eb="25">
      <t>センタク</t>
    </rPh>
    <phoneticPr fontId="1"/>
  </si>
  <si>
    <t>2，3号定員の増加合計数を選択</t>
    <rPh sb="3" eb="4">
      <t>ゴウ</t>
    </rPh>
    <rPh sb="4" eb="6">
      <t>テイイン</t>
    </rPh>
    <rPh sb="7" eb="9">
      <t>ゾウカ</t>
    </rPh>
    <rPh sb="9" eb="11">
      <t>ゴウケイ</t>
    </rPh>
    <rPh sb="11" eb="12">
      <t>スウ</t>
    </rPh>
    <rPh sb="13" eb="15">
      <t>センタク</t>
    </rPh>
    <phoneticPr fontId="1"/>
  </si>
  <si>
    <t>増加定員数に応じた園児用机・椅子等を購入する場合にのみ、次の増加後定員と定員増加数の欄を選択</t>
    <rPh sb="0" eb="4">
      <t>ゾウカテイイン</t>
    </rPh>
    <rPh sb="4" eb="5">
      <t>スウ</t>
    </rPh>
    <rPh sb="6" eb="7">
      <t>オウ</t>
    </rPh>
    <rPh sb="9" eb="12">
      <t>エンジヨウ</t>
    </rPh>
    <rPh sb="12" eb="13">
      <t>ツクエ</t>
    </rPh>
    <rPh sb="14" eb="16">
      <t>イス</t>
    </rPh>
    <rPh sb="16" eb="17">
      <t>トウ</t>
    </rPh>
    <rPh sb="18" eb="20">
      <t>コウニュウ</t>
    </rPh>
    <rPh sb="22" eb="24">
      <t>バアイ</t>
    </rPh>
    <rPh sb="28" eb="29">
      <t>ツギ</t>
    </rPh>
    <rPh sb="30" eb="35">
      <t>ゾウカゴテイイン</t>
    </rPh>
    <rPh sb="36" eb="38">
      <t>テイイン</t>
    </rPh>
    <rPh sb="38" eb="41">
      <t>ゾウカスウ</t>
    </rPh>
    <rPh sb="42" eb="43">
      <t>ラン</t>
    </rPh>
    <rPh sb="44" eb="46">
      <t>センタク</t>
    </rPh>
    <phoneticPr fontId="1"/>
  </si>
  <si>
    <t>設計料加算
（（整備後定員合計+特殊付帯工事）×5％）</t>
    <rPh sb="0" eb="3">
      <t>セッケイリョウ</t>
    </rPh>
    <rPh sb="3" eb="5">
      <t>カサン</t>
    </rPh>
    <phoneticPr fontId="1"/>
  </si>
  <si>
    <t>設計料加算（整備後定員合計×5％）</t>
    <rPh sb="0" eb="3">
      <t>セッケイリョウ</t>
    </rPh>
    <rPh sb="3" eb="5">
      <t>カサン</t>
    </rPh>
    <rPh sb="6" eb="13">
      <t>セイビゴテイインゴウケイ</t>
    </rPh>
    <phoneticPr fontId="1"/>
  </si>
  <si>
    <t>２，３号の考え方と同様</t>
    <rPh sb="3" eb="4">
      <t>ゴウ</t>
    </rPh>
    <rPh sb="5" eb="6">
      <t>カンガ</t>
    </rPh>
    <rPh sb="7" eb="8">
      <t>カタ</t>
    </rPh>
    <rPh sb="9" eb="11">
      <t>ドウヨウ</t>
    </rPh>
    <phoneticPr fontId="1"/>
  </si>
  <si>
    <r>
      <t>【保育（</t>
    </r>
    <r>
      <rPr>
        <b/>
        <u/>
        <sz val="11"/>
        <color rgb="FFFFFF00"/>
        <rFont val="ＭＳ Ｐゴシック"/>
        <family val="3"/>
        <charset val="128"/>
        <scheme val="minor"/>
      </rPr>
      <t>2，3号</t>
    </r>
    <r>
      <rPr>
        <sz val="11"/>
        <color rgb="FFFFFF00"/>
        <rFont val="ＭＳ Ｐゴシック"/>
        <family val="3"/>
        <charset val="128"/>
        <scheme val="minor"/>
      </rPr>
      <t>）】</t>
    </r>
    <rPh sb="1" eb="3">
      <t>ホイク</t>
    </rPh>
    <phoneticPr fontId="1"/>
  </si>
  <si>
    <r>
      <t>【教育（</t>
    </r>
    <r>
      <rPr>
        <b/>
        <u/>
        <sz val="11"/>
        <color rgb="FFFFFF00"/>
        <rFont val="ＭＳ Ｐゴシック"/>
        <family val="3"/>
        <charset val="128"/>
        <scheme val="minor"/>
      </rPr>
      <t>1号</t>
    </r>
    <r>
      <rPr>
        <sz val="11"/>
        <color rgb="FFFFFF00"/>
        <rFont val="ＭＳ Ｐゴシック"/>
        <family val="3"/>
        <charset val="128"/>
        <scheme val="minor"/>
      </rPr>
      <t>）】</t>
    </r>
    <rPh sb="1" eb="3">
      <t>キョウイク</t>
    </rPh>
    <phoneticPr fontId="1"/>
  </si>
  <si>
    <t>①令和７年度補助金基準額計</t>
    <rPh sb="1" eb="3">
      <t>レイワ</t>
    </rPh>
    <rPh sb="4" eb="6">
      <t>ネンド</t>
    </rPh>
    <rPh sb="6" eb="9">
      <t>ホジョキン</t>
    </rPh>
    <rPh sb="9" eb="12">
      <t>キジュンガク</t>
    </rPh>
    <rPh sb="12" eb="13">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</si>
</sst>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6"/>
      <name val="ＭＳ Ｐゴシック"/>
      <family val="3"/>
      <charset val="128"/>
      <scheme val="minor"/>
    </font>
    <font>
      <sz val="8"/>
      <name val="ＭＳ Ｐゴシック"/>
      <family val="3"/>
      <charset val="128"/>
      <scheme val="minor"/>
    </font>
    <font>
      <sz val="11"/>
      <color rgb="FFFFFF00"/>
      <name val="ＭＳ Ｐゴシック"/>
      <family val="3"/>
      <charset val="128"/>
      <scheme val="minor"/>
    </font>
    <font>
      <sz val="7.5"/>
      <name val="ＭＳ Ｐゴシック"/>
      <family val="3"/>
      <charset val="128"/>
      <scheme val="minor"/>
    </font>
    <font>
      <sz val="10"/>
      <color rgb="FFFFFF00"/>
      <name val="ＭＳ Ｐゴシック"/>
      <family val="3"/>
      <charset val="128"/>
      <scheme val="minor"/>
    </font>
    <font>
      <sz val="8"/>
      <color rgb="FFFFFF00"/>
      <name val="ＭＳ Ｐゴシック"/>
      <family val="3"/>
      <charset val="128"/>
      <scheme val="minor"/>
    </font>
    <font>
      <sz val="9"/>
      <color rgb="FFFFFF00"/>
      <name val="ＭＳ Ｐゴシック"/>
      <family val="3"/>
      <charset val="128"/>
      <scheme val="minor"/>
    </font>
    <font>
      <sz val="11"/>
      <color theme="9" tint="0.39997558519241921"/>
      <name val="ＭＳ Ｐゴシック"/>
      <family val="3"/>
      <charset val="128"/>
      <scheme val="minor"/>
    </font>
    <font>
      <sz val="10"/>
      <color theme="9" tint="0.39997558519241921"/>
      <name val="ＭＳ Ｐゴシック"/>
      <family val="3"/>
      <charset val="128"/>
      <scheme val="minor"/>
    </font>
    <font>
      <b/>
      <u/>
      <sz val="11"/>
      <color rgb="FFFFFF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s>
  <borders count="2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2" fillId="0" borderId="0"/>
  </cellStyleXfs>
  <cellXfs count="97">
    <xf numFmtId="0" fontId="0" fillId="0" borderId="0" xfId="0">
      <alignment vertical="center"/>
    </xf>
    <xf numFmtId="38" fontId="0" fillId="0" borderId="0" xfId="1" applyFont="1">
      <alignment vertical="center"/>
    </xf>
    <xf numFmtId="0" fontId="0" fillId="0" borderId="0" xfId="0" applyAlignment="1">
      <alignment horizontal="center" vertical="center"/>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8" xfId="0" applyFont="1" applyBorder="1" applyAlignment="1" applyProtection="1">
      <alignment horizontal="center" vertical="center"/>
      <protection locked="0"/>
    </xf>
    <xf numFmtId="0" fontId="5" fillId="0" borderId="9" xfId="0" applyFont="1" applyBorder="1" applyProtection="1">
      <alignment vertical="center"/>
      <protection locked="0"/>
    </xf>
    <xf numFmtId="0" fontId="5" fillId="0" borderId="17" xfId="0" applyFont="1" applyBorder="1" applyProtection="1">
      <alignment vertical="center"/>
      <protection locked="0"/>
    </xf>
    <xf numFmtId="38" fontId="5" fillId="2" borderId="19" xfId="1" applyFont="1" applyFill="1" applyBorder="1" applyProtection="1">
      <alignment vertical="center"/>
      <protection locked="0"/>
    </xf>
    <xf numFmtId="0" fontId="5" fillId="2" borderId="20" xfId="0" applyFont="1" applyFill="1" applyBorder="1" applyAlignment="1" applyProtection="1">
      <alignment vertical="center" shrinkToFit="1"/>
      <protection locked="0"/>
    </xf>
    <xf numFmtId="0" fontId="5" fillId="0" borderId="17" xfId="0" applyFont="1" applyBorder="1" applyAlignment="1" applyProtection="1">
      <alignment vertical="center" shrinkToFit="1"/>
      <protection locked="0"/>
    </xf>
    <xf numFmtId="0" fontId="6" fillId="0" borderId="18" xfId="0" applyFont="1" applyBorder="1" applyAlignment="1" applyProtection="1">
      <alignment horizontal="right" vertical="center" shrinkToFit="1"/>
      <protection locked="0"/>
    </xf>
    <xf numFmtId="0" fontId="5" fillId="0" borderId="13" xfId="0" applyFont="1" applyBorder="1" applyProtection="1">
      <alignment vertical="center"/>
      <protection locked="0"/>
    </xf>
    <xf numFmtId="0" fontId="5" fillId="0" borderId="2" xfId="0" applyFont="1" applyBorder="1" applyProtection="1">
      <alignment vertical="center"/>
      <protection locked="0"/>
    </xf>
    <xf numFmtId="38" fontId="5" fillId="2" borderId="4" xfId="1" applyFont="1" applyFill="1" applyBorder="1" applyProtection="1">
      <alignment vertical="center"/>
      <protection locked="0"/>
    </xf>
    <xf numFmtId="0" fontId="5" fillId="2" borderId="14" xfId="0" applyFont="1" applyFill="1" applyBorder="1" applyAlignment="1" applyProtection="1">
      <alignment vertical="center" shrinkToFit="1"/>
      <protection locked="0"/>
    </xf>
    <xf numFmtId="0" fontId="4" fillId="0" borderId="1" xfId="0" applyFont="1" applyBorder="1" applyProtection="1">
      <alignment vertical="center"/>
      <protection locked="0"/>
    </xf>
    <xf numFmtId="0" fontId="6" fillId="0" borderId="2" xfId="0" applyFont="1" applyBorder="1" applyAlignment="1" applyProtection="1">
      <alignment horizontal="right" vertical="center"/>
      <protection locked="0"/>
    </xf>
    <xf numFmtId="0" fontId="4" fillId="0" borderId="13" xfId="0" applyFont="1" applyBorder="1" applyProtection="1">
      <alignment vertical="center"/>
      <protection locked="0"/>
    </xf>
    <xf numFmtId="0" fontId="6" fillId="0" borderId="2" xfId="0" applyFont="1" applyBorder="1" applyAlignment="1" applyProtection="1">
      <alignment horizontal="left" vertical="center"/>
      <protection locked="0"/>
    </xf>
    <xf numFmtId="0" fontId="6" fillId="0" borderId="13" xfId="0" applyFont="1" applyBorder="1" applyProtection="1">
      <alignment vertical="center"/>
      <protection locked="0"/>
    </xf>
    <xf numFmtId="0" fontId="9" fillId="0" borderId="11" xfId="0" applyFont="1" applyBorder="1" applyProtection="1">
      <alignment vertical="center"/>
      <protection locked="0"/>
    </xf>
    <xf numFmtId="0" fontId="9" fillId="0" borderId="3" xfId="0" applyFont="1" applyBorder="1" applyAlignment="1" applyProtection="1">
      <alignment horizontal="left" vertical="center"/>
      <protection locked="0"/>
    </xf>
    <xf numFmtId="0" fontId="5" fillId="2" borderId="12" xfId="0" applyFont="1" applyFill="1" applyBorder="1" applyProtection="1">
      <alignment vertical="center"/>
      <protection locked="0"/>
    </xf>
    <xf numFmtId="0" fontId="5" fillId="0" borderId="11" xfId="0" applyFont="1" applyBorder="1" applyProtection="1">
      <alignment vertical="center"/>
      <protection locked="0"/>
    </xf>
    <xf numFmtId="0" fontId="5" fillId="0" borderId="3" xfId="0" applyFont="1" applyBorder="1" applyProtection="1">
      <alignment vertical="center"/>
      <protection locked="0"/>
    </xf>
    <xf numFmtId="38" fontId="5" fillId="2" borderId="6" xfId="1" applyFont="1" applyFill="1" applyBorder="1" applyProtection="1">
      <alignment vertical="center"/>
      <protection locked="0"/>
    </xf>
    <xf numFmtId="0" fontId="5" fillId="2" borderId="12" xfId="0" applyFont="1" applyFill="1" applyBorder="1" applyAlignment="1" applyProtection="1">
      <alignment vertical="center" shrinkToFit="1"/>
      <protection locked="0"/>
    </xf>
    <xf numFmtId="0" fontId="4" fillId="0" borderId="13" xfId="0" applyFont="1" applyFill="1" applyBorder="1" applyAlignment="1" applyProtection="1">
      <alignment horizontal="left" vertical="center"/>
      <protection locked="0"/>
    </xf>
    <xf numFmtId="0" fontId="5" fillId="0" borderId="2" xfId="0" applyFont="1" applyFill="1" applyBorder="1" applyProtection="1">
      <alignment vertical="center"/>
      <protection locked="0"/>
    </xf>
    <xf numFmtId="0" fontId="9" fillId="2" borderId="14" xfId="0" applyFont="1" applyFill="1" applyBorder="1" applyProtection="1">
      <alignment vertical="center"/>
      <protection locked="0"/>
    </xf>
    <xf numFmtId="0" fontId="5" fillId="2" borderId="14" xfId="0" applyFont="1" applyFill="1" applyBorder="1" applyProtection="1">
      <alignment vertical="center"/>
      <protection locked="0"/>
    </xf>
    <xf numFmtId="0" fontId="5" fillId="0" borderId="11" xfId="0" applyFont="1" applyBorder="1" applyAlignment="1" applyProtection="1">
      <alignment vertical="center" shrinkToFit="1"/>
      <protection locked="0"/>
    </xf>
    <xf numFmtId="0" fontId="6" fillId="0" borderId="3" xfId="0" applyFont="1" applyBorder="1" applyAlignment="1" applyProtection="1">
      <alignment horizontal="right" vertical="center" shrinkToFit="1"/>
      <protection locked="0"/>
    </xf>
    <xf numFmtId="0" fontId="4" fillId="0" borderId="13" xfId="0" applyFont="1" applyFill="1" applyBorder="1" applyAlignment="1" applyProtection="1">
      <alignment horizontal="right" vertical="center"/>
      <protection locked="0"/>
    </xf>
    <xf numFmtId="0" fontId="4" fillId="0" borderId="4" xfId="0" applyFont="1" applyBorder="1" applyProtection="1">
      <alignment vertical="center"/>
      <protection locked="0"/>
    </xf>
    <xf numFmtId="0" fontId="5" fillId="2" borderId="23" xfId="0" applyFont="1" applyFill="1" applyBorder="1" applyProtection="1">
      <alignment vertical="center"/>
      <protection locked="0"/>
    </xf>
    <xf numFmtId="0" fontId="5" fillId="0" borderId="0" xfId="0" applyFont="1" applyBorder="1" applyProtection="1">
      <alignment vertical="center"/>
      <protection locked="0"/>
    </xf>
    <xf numFmtId="38" fontId="5" fillId="0" borderId="0" xfId="1" applyFont="1" applyFill="1" applyBorder="1" applyProtection="1">
      <alignment vertical="center"/>
      <protection locked="0"/>
    </xf>
    <xf numFmtId="0" fontId="5" fillId="0" borderId="0" xfId="0" applyFont="1" applyFill="1" applyBorder="1" applyProtection="1">
      <alignment vertical="center"/>
      <protection locked="0"/>
    </xf>
    <xf numFmtId="0" fontId="5"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0" xfId="0" applyFont="1" applyAlignment="1" applyProtection="1">
      <alignment vertical="center"/>
      <protection locked="0"/>
    </xf>
    <xf numFmtId="38" fontId="5" fillId="0" borderId="6" xfId="1" applyFont="1" applyFill="1" applyBorder="1" applyProtection="1">
      <alignment vertical="center"/>
    </xf>
    <xf numFmtId="38" fontId="5" fillId="0" borderId="4" xfId="1" applyFont="1" applyFill="1" applyBorder="1" applyProtection="1">
      <alignment vertical="center"/>
    </xf>
    <xf numFmtId="38" fontId="5" fillId="0" borderId="5" xfId="1" applyFont="1" applyFill="1" applyBorder="1" applyProtection="1">
      <alignment vertical="center"/>
    </xf>
    <xf numFmtId="38" fontId="5" fillId="0" borderId="19" xfId="1" applyFont="1" applyFill="1" applyBorder="1" applyProtection="1">
      <alignment vertical="center"/>
    </xf>
    <xf numFmtId="0" fontId="8" fillId="0" borderId="0" xfId="0" applyFont="1" applyAlignment="1" applyProtection="1">
      <alignment horizontal="center" vertical="center"/>
      <protection locked="0"/>
    </xf>
    <xf numFmtId="0" fontId="11" fillId="2" borderId="14" xfId="0" applyFont="1" applyFill="1" applyBorder="1" applyProtection="1">
      <alignment vertical="center"/>
      <protection locked="0"/>
    </xf>
    <xf numFmtId="38" fontId="5" fillId="3" borderId="21" xfId="1" applyFont="1" applyFill="1" applyBorder="1" applyProtection="1">
      <alignment vertical="center"/>
      <protection locked="0"/>
    </xf>
    <xf numFmtId="0" fontId="5" fillId="3" borderId="22" xfId="0" applyFont="1" applyFill="1" applyBorder="1" applyProtection="1">
      <alignment vertical="center"/>
      <protection locked="0"/>
    </xf>
    <xf numFmtId="0" fontId="5" fillId="3" borderId="15" xfId="0" applyFont="1" applyFill="1" applyBorder="1" applyProtection="1">
      <alignment vertical="center"/>
      <protection locked="0"/>
    </xf>
    <xf numFmtId="0" fontId="5" fillId="3" borderId="16" xfId="0" applyFont="1" applyFill="1" applyBorder="1" applyProtection="1">
      <alignment vertical="center"/>
      <protection locked="0"/>
    </xf>
    <xf numFmtId="0" fontId="4" fillId="2" borderId="20" xfId="0" applyFont="1" applyFill="1" applyBorder="1" applyAlignment="1" applyProtection="1">
      <alignment vertical="center" shrinkToFit="1"/>
      <protection locked="0"/>
    </xf>
    <xf numFmtId="0" fontId="6" fillId="0" borderId="18" xfId="0" applyFont="1" applyBorder="1" applyProtection="1">
      <alignment vertical="center"/>
      <protection locked="0"/>
    </xf>
    <xf numFmtId="38" fontId="5" fillId="3" borderId="21" xfId="1" applyFont="1" applyFill="1" applyBorder="1" applyProtection="1">
      <alignment vertical="center"/>
    </xf>
    <xf numFmtId="0" fontId="5" fillId="0" borderId="0" xfId="0" applyFont="1" applyFill="1" applyProtection="1">
      <alignment vertical="center"/>
      <protection locked="0"/>
    </xf>
    <xf numFmtId="0" fontId="5" fillId="4" borderId="0" xfId="0" applyFont="1" applyFill="1" applyProtection="1">
      <alignment vertical="center"/>
      <protection locked="0"/>
    </xf>
    <xf numFmtId="0" fontId="10" fillId="4" borderId="0" xfId="0" applyFont="1" applyFill="1" applyProtection="1">
      <alignment vertical="center"/>
      <protection locked="0"/>
    </xf>
    <xf numFmtId="38" fontId="10" fillId="4" borderId="0" xfId="0" applyNumberFormat="1" applyFont="1" applyFill="1" applyAlignment="1" applyProtection="1">
      <alignment horizontal="center" vertical="center"/>
      <protection locked="0"/>
    </xf>
    <xf numFmtId="0" fontId="10" fillId="4" borderId="0" xfId="0" applyFont="1" applyFill="1" applyAlignment="1" applyProtection="1">
      <alignment horizontal="left" vertical="center"/>
      <protection locked="0"/>
    </xf>
    <xf numFmtId="0" fontId="10" fillId="4" borderId="0" xfId="0" applyFont="1" applyFill="1" applyAlignment="1" applyProtection="1">
      <alignment horizontal="center" vertical="center"/>
      <protection locked="0"/>
    </xf>
    <xf numFmtId="38" fontId="10" fillId="4" borderId="0" xfId="1" applyFont="1" applyFill="1" applyProtection="1">
      <alignment vertical="center"/>
    </xf>
    <xf numFmtId="0" fontId="10" fillId="4" borderId="0" xfId="0" applyFont="1" applyFill="1" applyAlignment="1" applyProtection="1">
      <alignment vertical="center"/>
    </xf>
    <xf numFmtId="0" fontId="10" fillId="4" borderId="0" xfId="0" applyFont="1" applyFill="1" applyProtection="1">
      <alignment vertical="center"/>
    </xf>
    <xf numFmtId="0" fontId="10" fillId="4" borderId="0" xfId="0" applyFont="1" applyFill="1" applyAlignment="1" applyProtection="1">
      <alignment horizontal="center" vertical="center"/>
    </xf>
    <xf numFmtId="0" fontId="14" fillId="4" borderId="0" xfId="0" applyFont="1" applyFill="1" applyAlignment="1" applyProtection="1">
      <alignment horizontal="left" vertical="center"/>
      <protection locked="0"/>
    </xf>
    <xf numFmtId="0" fontId="5" fillId="4" borderId="0" xfId="0" applyFont="1" applyFill="1" applyProtection="1">
      <alignment vertical="center"/>
    </xf>
    <xf numFmtId="0" fontId="15" fillId="4" borderId="0" xfId="0" applyFont="1" applyFill="1" applyProtection="1">
      <alignment vertical="center"/>
      <protection locked="0"/>
    </xf>
    <xf numFmtId="0" fontId="10" fillId="4" borderId="0" xfId="0" applyFont="1" applyFill="1" applyBorder="1" applyAlignment="1" applyProtection="1">
      <alignment vertical="center"/>
      <protection locked="0"/>
    </xf>
    <xf numFmtId="0" fontId="10" fillId="4" borderId="0" xfId="0" applyFont="1" applyFill="1" applyAlignment="1" applyProtection="1">
      <alignment vertical="center"/>
      <protection locked="0"/>
    </xf>
    <xf numFmtId="38" fontId="10" fillId="4" borderId="0" xfId="1" applyFont="1" applyFill="1" applyAlignment="1" applyProtection="1">
      <alignment horizontal="center" vertical="center"/>
      <protection locked="0"/>
    </xf>
    <xf numFmtId="38" fontId="10" fillId="4" borderId="0" xfId="1" applyFont="1" applyFill="1" applyProtection="1">
      <alignment vertical="center"/>
      <protection locked="0"/>
    </xf>
    <xf numFmtId="0" fontId="12" fillId="4" borderId="0" xfId="0" applyFont="1" applyFill="1" applyProtection="1">
      <alignment vertical="center"/>
      <protection locked="0"/>
    </xf>
    <xf numFmtId="0" fontId="13" fillId="4" borderId="0" xfId="0" applyFont="1" applyFill="1" applyProtection="1">
      <alignment vertical="center"/>
      <protection locked="0"/>
    </xf>
    <xf numFmtId="38" fontId="10" fillId="4" borderId="0" xfId="0" applyNumberFormat="1" applyFont="1" applyFill="1" applyProtection="1">
      <alignment vertical="center"/>
    </xf>
    <xf numFmtId="0" fontId="10" fillId="4" borderId="0" xfId="0" applyFont="1" applyFill="1" applyAlignment="1" applyProtection="1">
      <alignment vertical="center" shrinkToFit="1"/>
      <protection locked="0"/>
    </xf>
    <xf numFmtId="0" fontId="10" fillId="4" borderId="26" xfId="0" applyFont="1" applyFill="1" applyBorder="1" applyAlignment="1" applyProtection="1">
      <alignment horizontal="center" vertical="center"/>
      <protection locked="0"/>
    </xf>
    <xf numFmtId="0" fontId="10" fillId="4" borderId="25" xfId="0" applyFont="1" applyFill="1" applyBorder="1" applyAlignment="1" applyProtection="1">
      <alignment horizontal="left" vertical="center"/>
      <protection locked="0"/>
    </xf>
    <xf numFmtId="0" fontId="10" fillId="4" borderId="25" xfId="0" applyFont="1" applyFill="1" applyBorder="1" applyAlignment="1" applyProtection="1">
      <alignment horizontal="center" vertical="center"/>
      <protection locked="0"/>
    </xf>
    <xf numFmtId="0" fontId="12" fillId="4" borderId="24" xfId="0" applyFont="1" applyFill="1" applyBorder="1" applyAlignment="1" applyProtection="1">
      <alignment horizontal="left" vertical="center" wrapText="1"/>
      <protection locked="0"/>
    </xf>
    <xf numFmtId="0" fontId="12" fillId="4" borderId="0" xfId="0" applyFont="1" applyFill="1" applyAlignment="1" applyProtection="1">
      <alignment horizontal="left" vertical="center"/>
      <protection locked="0"/>
    </xf>
    <xf numFmtId="0" fontId="8"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12" fillId="4" borderId="24" xfId="0" applyFont="1" applyFill="1" applyBorder="1" applyAlignment="1" applyProtection="1">
      <alignment horizontal="left" vertical="center"/>
      <protection locked="0"/>
    </xf>
    <xf numFmtId="0" fontId="12" fillId="4" borderId="0" xfId="0" applyFont="1" applyFill="1" applyBorder="1" applyAlignment="1" applyProtection="1">
      <alignment horizontal="left" vertical="center"/>
      <protection locked="0"/>
    </xf>
    <xf numFmtId="0" fontId="5" fillId="0" borderId="13"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5" fillId="4" borderId="0" xfId="0" applyFont="1" applyFill="1" applyAlignment="1" applyProtection="1">
      <alignment horizontal="center" vertical="center"/>
      <protection locked="0"/>
    </xf>
    <xf numFmtId="0" fontId="15" fillId="4" borderId="0" xfId="0" applyFont="1" applyFill="1" applyAlignment="1" applyProtection="1">
      <alignment horizontal="left" vertical="center"/>
      <protection locked="0"/>
    </xf>
    <xf numFmtId="0" fontId="15" fillId="4" borderId="0" xfId="0" applyFont="1" applyFill="1" applyAlignment="1" applyProtection="1">
      <alignment horizontal="left" vertical="center" wrapText="1"/>
      <protection locked="0"/>
    </xf>
    <xf numFmtId="0" fontId="16" fillId="4" borderId="0" xfId="0" applyFont="1" applyFill="1" applyAlignment="1" applyProtection="1">
      <alignment horizontal="left" vertical="center"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388775</xdr:colOff>
      <xdr:row>1</xdr:row>
      <xdr:rowOff>9720</xdr:rowOff>
    </xdr:from>
    <xdr:to>
      <xdr:col>14</xdr:col>
      <xdr:colOff>971550</xdr:colOff>
      <xdr:row>3</xdr:row>
      <xdr:rowOff>184668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313700" y="228795"/>
          <a:ext cx="6774025" cy="61309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Ｊ列のフィルタのかかったセルについて、該当する内容を選択。</a:t>
          </a:r>
          <a:endParaRPr kumimoji="1" lang="en-US" altLang="ja-JP" sz="1400"/>
        </a:p>
        <a:p>
          <a:pPr algn="l"/>
          <a:r>
            <a:rPr kumimoji="1" lang="ja-JP" altLang="en-US" sz="1400"/>
            <a:t>作成の際のご不明点は保育幼稚園指導課（</a:t>
          </a:r>
          <a:r>
            <a:rPr kumimoji="1" lang="en-US" altLang="ja-JP" sz="1400"/>
            <a:t>072-674-7697</a:t>
          </a:r>
          <a:r>
            <a:rPr kumimoji="1" lang="ja-JP" altLang="en-US" sz="1400"/>
            <a:t>）にお問い合わせください。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tabSelected="1" view="pageBreakPreview" topLeftCell="A10" zoomScaleNormal="100" zoomScaleSheetLayoutView="100" workbookViewId="0">
      <selection activeCell="J30" sqref="J30"/>
    </sheetView>
  </sheetViews>
  <sheetFormatPr defaultColWidth="17.5" defaultRowHeight="17.25" customHeight="1" x14ac:dyDescent="0.15"/>
  <cols>
    <col min="1" max="1" width="11.375" style="3" bestFit="1" customWidth="1"/>
    <col min="2" max="2" width="13.625" style="3" bestFit="1" customWidth="1"/>
    <col min="3" max="3" width="14.625" style="3" customWidth="1"/>
    <col min="4" max="4" width="20.25" style="3" customWidth="1"/>
    <col min="5" max="5" width="17.125" style="3" customWidth="1"/>
    <col min="6" max="6" width="5.25" style="3" customWidth="1"/>
    <col min="7" max="7" width="14.625" style="3" customWidth="1"/>
    <col min="8" max="8" width="20.25" style="3" customWidth="1"/>
    <col min="9" max="9" width="18.5" style="3" bestFit="1" customWidth="1"/>
    <col min="10" max="10" width="17.5" style="3"/>
    <col min="11" max="11" width="7.875" style="3" bestFit="1" customWidth="1"/>
    <col min="12" max="12" width="2.375" style="3" customWidth="1"/>
    <col min="13" max="16384" width="17.5" style="3"/>
  </cols>
  <sheetData>
    <row r="1" spans="1:15" ht="17.25" customHeight="1" x14ac:dyDescent="0.15">
      <c r="H1" s="4" t="s">
        <v>65</v>
      </c>
      <c r="I1" s="57"/>
      <c r="J1" s="57"/>
      <c r="K1" s="57"/>
      <c r="L1" s="57"/>
      <c r="M1" s="57"/>
      <c r="N1" s="57"/>
      <c r="O1" s="57"/>
    </row>
    <row r="2" spans="1:15" ht="17.25" customHeight="1" x14ac:dyDescent="0.15">
      <c r="H2" s="4"/>
      <c r="I2" s="57"/>
      <c r="J2" s="57"/>
      <c r="K2" s="57"/>
      <c r="L2" s="57"/>
      <c r="M2" s="57"/>
      <c r="N2" s="57"/>
      <c r="O2" s="57"/>
    </row>
    <row r="3" spans="1:15" ht="17.25" customHeight="1" x14ac:dyDescent="0.15">
      <c r="A3" s="82" t="s">
        <v>58</v>
      </c>
      <c r="B3" s="82"/>
      <c r="C3" s="82"/>
      <c r="D3" s="82"/>
      <c r="E3" s="82"/>
      <c r="F3" s="82"/>
      <c r="G3" s="82"/>
      <c r="H3" s="82"/>
      <c r="I3" s="57"/>
      <c r="J3" s="57"/>
      <c r="K3" s="57"/>
      <c r="L3" s="57"/>
      <c r="M3" s="57"/>
      <c r="N3" s="57"/>
      <c r="O3" s="57"/>
    </row>
    <row r="4" spans="1:15" ht="17.25" customHeight="1" x14ac:dyDescent="0.15">
      <c r="A4" s="47"/>
      <c r="B4" s="47"/>
      <c r="C4" s="47"/>
      <c r="D4" s="47"/>
      <c r="E4" s="47"/>
      <c r="F4" s="47"/>
      <c r="G4" s="47"/>
      <c r="H4" s="47"/>
      <c r="I4" s="57"/>
      <c r="J4" s="57"/>
      <c r="K4" s="57"/>
      <c r="L4" s="57"/>
      <c r="M4" s="57"/>
      <c r="N4" s="57"/>
      <c r="O4" s="57"/>
    </row>
    <row r="5" spans="1:15" ht="24.95" customHeight="1" thickBot="1" x14ac:dyDescent="0.2">
      <c r="H5" s="4" t="s">
        <v>40</v>
      </c>
      <c r="I5" s="57"/>
      <c r="J5" s="57"/>
      <c r="K5" s="57"/>
      <c r="L5" s="57"/>
      <c r="M5" s="57"/>
      <c r="N5" s="57"/>
      <c r="O5" s="57"/>
    </row>
    <row r="6" spans="1:15" ht="24.95" customHeight="1" thickBot="1" x14ac:dyDescent="0.2">
      <c r="A6" s="83" t="s">
        <v>2</v>
      </c>
      <c r="B6" s="84"/>
      <c r="C6" s="5" t="s">
        <v>3</v>
      </c>
      <c r="D6" s="6" t="s">
        <v>0</v>
      </c>
      <c r="E6" s="83" t="s">
        <v>1</v>
      </c>
      <c r="F6" s="84"/>
      <c r="G6" s="5" t="s">
        <v>3</v>
      </c>
      <c r="H6" s="6" t="s">
        <v>0</v>
      </c>
      <c r="I6" s="58"/>
      <c r="J6" s="59" t="s">
        <v>80</v>
      </c>
      <c r="K6" s="57"/>
      <c r="L6" s="57"/>
      <c r="M6" s="94" t="s">
        <v>73</v>
      </c>
      <c r="N6" s="94"/>
      <c r="O6" s="94"/>
    </row>
    <row r="7" spans="1:15" ht="24.95" customHeight="1" thickTop="1" thickBot="1" x14ac:dyDescent="0.2">
      <c r="A7" s="7" t="s">
        <v>38</v>
      </c>
      <c r="B7" s="54" t="s">
        <v>59</v>
      </c>
      <c r="C7" s="8"/>
      <c r="D7" s="53" t="s">
        <v>57</v>
      </c>
      <c r="E7" s="10" t="s">
        <v>9</v>
      </c>
      <c r="F7" s="11"/>
      <c r="G7" s="46">
        <f>J29+(ROUNDDOWN(J29*0.5,0))</f>
        <v>0</v>
      </c>
      <c r="H7" s="9"/>
      <c r="I7" s="60" t="s">
        <v>49</v>
      </c>
      <c r="J7" s="79"/>
      <c r="K7" s="62">
        <f>IF(J7="",0,(VLOOKUP(J7,基準額!$A$3:$B$13,2,0)))</f>
        <v>0</v>
      </c>
      <c r="L7" s="62"/>
      <c r="M7" s="95" t="s">
        <v>74</v>
      </c>
      <c r="N7" s="95"/>
      <c r="O7" s="95"/>
    </row>
    <row r="8" spans="1:15" ht="24.95" customHeight="1" thickTop="1" thickBot="1" x14ac:dyDescent="0.2">
      <c r="A8" s="12" t="s">
        <v>39</v>
      </c>
      <c r="B8" s="13"/>
      <c r="C8" s="14"/>
      <c r="D8" s="15"/>
      <c r="E8" s="16"/>
      <c r="F8" s="17"/>
      <c r="G8" s="14"/>
      <c r="H8" s="15"/>
      <c r="I8" s="60" t="s">
        <v>42</v>
      </c>
      <c r="J8" s="77"/>
      <c r="K8" s="62">
        <f>IF(J8="あり",基準額!B14,0)</f>
        <v>0</v>
      </c>
      <c r="L8" s="62"/>
      <c r="M8" s="96" t="s">
        <v>66</v>
      </c>
      <c r="N8" s="96"/>
      <c r="O8" s="96"/>
    </row>
    <row r="9" spans="1:15" ht="24.95" customHeight="1" thickTop="1" x14ac:dyDescent="0.15">
      <c r="A9" s="12"/>
      <c r="B9" s="13"/>
      <c r="C9" s="14"/>
      <c r="D9" s="15"/>
      <c r="E9" s="18" t="s">
        <v>7</v>
      </c>
      <c r="F9" s="13"/>
      <c r="G9" s="14"/>
      <c r="H9" s="15"/>
      <c r="I9" s="80" t="s">
        <v>77</v>
      </c>
      <c r="J9" s="81"/>
      <c r="K9" s="62">
        <f>IF(K7="",0,(ROUNDDOWN((K7+K8)*0.05,0)))</f>
        <v>0</v>
      </c>
      <c r="L9" s="62"/>
      <c r="M9" s="94"/>
      <c r="N9" s="94"/>
      <c r="O9" s="94"/>
    </row>
    <row r="10" spans="1:15" ht="24.95" customHeight="1" thickBot="1" x14ac:dyDescent="0.2">
      <c r="A10" s="12" t="s">
        <v>5</v>
      </c>
      <c r="B10" s="19" t="s">
        <v>44</v>
      </c>
      <c r="C10" s="14"/>
      <c r="D10" s="15"/>
      <c r="E10" s="20" t="s">
        <v>6</v>
      </c>
      <c r="F10" s="13"/>
      <c r="G10" s="14"/>
      <c r="H10" s="15"/>
      <c r="I10" s="87" t="s">
        <v>70</v>
      </c>
      <c r="J10" s="88"/>
      <c r="K10" s="63">
        <f>IF(J12="",0,(J12*K11))</f>
        <v>0</v>
      </c>
      <c r="L10" s="63"/>
      <c r="M10" s="96" t="s">
        <v>76</v>
      </c>
      <c r="N10" s="96"/>
      <c r="O10" s="96"/>
    </row>
    <row r="11" spans="1:15" ht="24.95" customHeight="1" thickTop="1" thickBot="1" x14ac:dyDescent="0.2">
      <c r="A11" s="12" t="s">
        <v>4</v>
      </c>
      <c r="B11" s="13"/>
      <c r="C11" s="14"/>
      <c r="D11" s="15"/>
      <c r="E11" s="12"/>
      <c r="F11" s="13"/>
      <c r="G11" s="14"/>
      <c r="H11" s="15"/>
      <c r="I11" s="61" t="s">
        <v>69</v>
      </c>
      <c r="J11" s="79"/>
      <c r="K11" s="64">
        <f>IF(J11="",0,(VLOOKUP(J11,基準額!$A$17:$B$24,2,0)))</f>
        <v>0</v>
      </c>
      <c r="L11" s="64"/>
      <c r="M11" s="94" t="s">
        <v>72</v>
      </c>
      <c r="N11" s="94"/>
      <c r="O11" s="94"/>
    </row>
    <row r="12" spans="1:15" ht="24.95" customHeight="1" thickTop="1" thickBot="1" x14ac:dyDescent="0.2">
      <c r="A12" s="12"/>
      <c r="B12" s="17"/>
      <c r="C12" s="14"/>
      <c r="D12" s="15"/>
      <c r="E12" s="12" t="s">
        <v>50</v>
      </c>
      <c r="F12" s="19" t="s">
        <v>52</v>
      </c>
      <c r="G12" s="14"/>
      <c r="H12" s="15"/>
      <c r="I12" s="61" t="s">
        <v>71</v>
      </c>
      <c r="J12" s="77"/>
      <c r="K12" s="65" t="s">
        <v>47</v>
      </c>
      <c r="L12" s="65"/>
      <c r="M12" s="94" t="s">
        <v>75</v>
      </c>
      <c r="N12" s="94"/>
      <c r="O12" s="94"/>
    </row>
    <row r="13" spans="1:15" ht="24.95" customHeight="1" thickTop="1" thickBot="1" x14ac:dyDescent="0.2">
      <c r="A13" s="21" t="s">
        <v>37</v>
      </c>
      <c r="B13" s="22" t="s">
        <v>45</v>
      </c>
      <c r="C13" s="43">
        <f>MIN(C14,C15)</f>
        <v>0</v>
      </c>
      <c r="D13" s="23"/>
      <c r="E13" s="24"/>
      <c r="F13" s="25"/>
      <c r="G13" s="26"/>
      <c r="H13" s="27"/>
      <c r="I13" s="66" t="s">
        <v>64</v>
      </c>
      <c r="J13" s="77"/>
      <c r="K13" s="62">
        <f>IF(J13="あり",基準額!B28,0)</f>
        <v>0</v>
      </c>
      <c r="L13" s="62"/>
      <c r="M13" s="94" t="s">
        <v>68</v>
      </c>
      <c r="N13" s="94"/>
      <c r="O13" s="94"/>
    </row>
    <row r="14" spans="1:15" ht="24.95" customHeight="1" thickTop="1" thickBot="1" x14ac:dyDescent="0.2">
      <c r="A14" s="28" t="s">
        <v>53</v>
      </c>
      <c r="B14" s="29"/>
      <c r="C14" s="14"/>
      <c r="D14" s="48" t="s">
        <v>46</v>
      </c>
      <c r="E14" s="24"/>
      <c r="F14" s="25"/>
      <c r="G14" s="26"/>
      <c r="H14" s="27"/>
      <c r="I14" s="60" t="s">
        <v>63</v>
      </c>
      <c r="J14" s="77"/>
      <c r="K14" s="62">
        <f>IF('様式7－３'!J14="あり",基準額!B31,0)</f>
        <v>0</v>
      </c>
      <c r="L14" s="62"/>
      <c r="M14" s="94" t="s">
        <v>67</v>
      </c>
      <c r="N14" s="94"/>
      <c r="O14" s="94"/>
    </row>
    <row r="15" spans="1:15" ht="24.95" customHeight="1" thickTop="1" x14ac:dyDescent="0.15">
      <c r="A15" s="28" t="s">
        <v>54</v>
      </c>
      <c r="B15" s="29"/>
      <c r="C15" s="44">
        <f>ROUNDDOWN(C7*0.026,0)</f>
        <v>0</v>
      </c>
      <c r="D15" s="31"/>
      <c r="E15" s="32"/>
      <c r="F15" s="33"/>
      <c r="G15" s="26"/>
      <c r="H15" s="23"/>
      <c r="I15" s="57"/>
      <c r="J15" s="57"/>
      <c r="K15" s="67"/>
      <c r="L15" s="67"/>
      <c r="M15" s="68"/>
      <c r="N15" s="68"/>
      <c r="O15" s="57"/>
    </row>
    <row r="16" spans="1:15" ht="24.95" customHeight="1" thickBot="1" x14ac:dyDescent="0.2">
      <c r="A16" s="34"/>
      <c r="B16" s="29"/>
      <c r="C16" s="14"/>
      <c r="D16" s="30"/>
      <c r="E16" s="12" t="s">
        <v>43</v>
      </c>
      <c r="F16" s="17"/>
      <c r="G16" s="14"/>
      <c r="H16" s="31"/>
      <c r="I16" s="57"/>
      <c r="J16" s="61" t="s">
        <v>81</v>
      </c>
      <c r="K16" s="67"/>
      <c r="L16" s="67"/>
      <c r="M16" s="68"/>
      <c r="N16" s="68"/>
      <c r="O16" s="57"/>
    </row>
    <row r="17" spans="1:15" ht="24.95" customHeight="1" thickTop="1" thickBot="1" x14ac:dyDescent="0.2">
      <c r="A17" s="34"/>
      <c r="B17" s="29"/>
      <c r="C17" s="14"/>
      <c r="D17" s="31"/>
      <c r="E17" s="35"/>
      <c r="F17" s="17"/>
      <c r="G17" s="14"/>
      <c r="H17" s="31"/>
      <c r="I17" s="60" t="s">
        <v>49</v>
      </c>
      <c r="J17" s="78"/>
      <c r="K17" s="62">
        <f>IF(J17="",0,(VLOOKUP(J17,基準額!$A$3:$B$13,2,0)))</f>
        <v>0</v>
      </c>
      <c r="L17" s="62"/>
      <c r="M17" s="94" t="s">
        <v>79</v>
      </c>
      <c r="N17" s="94"/>
      <c r="O17" s="94"/>
    </row>
    <row r="18" spans="1:15" ht="24.95" customHeight="1" thickTop="1" x14ac:dyDescent="0.15">
      <c r="A18" s="89" t="s">
        <v>51</v>
      </c>
      <c r="B18" s="90"/>
      <c r="C18" s="45">
        <f>C7+C8+C10+C11+C14</f>
        <v>0</v>
      </c>
      <c r="D18" s="36"/>
      <c r="E18" s="91" t="s">
        <v>51</v>
      </c>
      <c r="F18" s="92"/>
      <c r="G18" s="45">
        <f>SUM(G7:G17)</f>
        <v>0</v>
      </c>
      <c r="H18" s="36"/>
      <c r="I18" s="69" t="s">
        <v>78</v>
      </c>
      <c r="J18" s="70"/>
      <c r="K18" s="62">
        <f>IF(K17="",0,(ROUNDDOWN(K17*0.05,0)))</f>
        <v>0</v>
      </c>
      <c r="L18" s="62"/>
      <c r="M18" s="94"/>
      <c r="N18" s="94"/>
      <c r="O18" s="94"/>
    </row>
    <row r="19" spans="1:15" ht="24.95" customHeight="1" thickBot="1" x14ac:dyDescent="0.2">
      <c r="A19" s="85" t="s">
        <v>8</v>
      </c>
      <c r="B19" s="86"/>
      <c r="C19" s="55">
        <f>C7+C8+C11+C13</f>
        <v>0</v>
      </c>
      <c r="D19" s="50"/>
      <c r="E19" s="51"/>
      <c r="F19" s="52"/>
      <c r="G19" s="49"/>
      <c r="H19" s="50"/>
      <c r="I19" s="87" t="s">
        <v>70</v>
      </c>
      <c r="J19" s="88"/>
      <c r="K19" s="63">
        <f>IF(J21="",0,(J21*K20))</f>
        <v>0</v>
      </c>
      <c r="L19" s="63"/>
      <c r="M19" s="94" t="s">
        <v>79</v>
      </c>
      <c r="N19" s="94"/>
      <c r="O19" s="94"/>
    </row>
    <row r="20" spans="1:15" ht="24.95" customHeight="1" thickTop="1" thickBot="1" x14ac:dyDescent="0.2">
      <c r="A20" s="37" t="s">
        <v>61</v>
      </c>
      <c r="B20" s="37"/>
      <c r="C20" s="38"/>
      <c r="D20" s="39"/>
      <c r="E20" s="39"/>
      <c r="F20" s="39"/>
      <c r="G20" s="38"/>
      <c r="I20" s="61" t="s">
        <v>69</v>
      </c>
      <c r="J20" s="78"/>
      <c r="K20" s="62">
        <f>IF(J20="",0,VLOOKUP(J20,基準額!$A$17:$B$24,2,0))</f>
        <v>0</v>
      </c>
      <c r="L20" s="62"/>
      <c r="M20" s="93"/>
      <c r="N20" s="93"/>
      <c r="O20" s="57"/>
    </row>
    <row r="21" spans="1:15" ht="24.95" customHeight="1" thickTop="1" thickBot="1" x14ac:dyDescent="0.2">
      <c r="A21" s="40" t="s">
        <v>60</v>
      </c>
      <c r="B21" s="41"/>
      <c r="I21" s="61" t="s">
        <v>71</v>
      </c>
      <c r="J21" s="77"/>
      <c r="K21" s="71" t="s">
        <v>47</v>
      </c>
      <c r="L21" s="71"/>
      <c r="M21" s="68"/>
      <c r="N21" s="68"/>
      <c r="O21" s="57"/>
    </row>
    <row r="22" spans="1:15" ht="24.95" customHeight="1" thickTop="1" x14ac:dyDescent="0.15">
      <c r="A22" s="42"/>
      <c r="B22" s="42"/>
      <c r="H22" s="37"/>
      <c r="I22" s="60"/>
      <c r="J22" s="61"/>
      <c r="K22" s="71"/>
      <c r="L22" s="71"/>
      <c r="M22" s="57"/>
      <c r="N22" s="57"/>
      <c r="O22" s="57"/>
    </row>
    <row r="23" spans="1:15" ht="24.95" customHeight="1" x14ac:dyDescent="0.15">
      <c r="A23" s="42"/>
      <c r="B23" s="42"/>
      <c r="H23" s="37"/>
      <c r="I23" s="76" t="s">
        <v>82</v>
      </c>
      <c r="J23" s="62">
        <f>K7+K8+K9+K10+K13+K14+K17+K18+K19</f>
        <v>0</v>
      </c>
      <c r="K23" s="71"/>
      <c r="L23" s="71"/>
      <c r="M23" s="57"/>
      <c r="N23" s="57"/>
      <c r="O23" s="57"/>
    </row>
    <row r="24" spans="1:15" ht="24.95" customHeight="1" x14ac:dyDescent="0.15">
      <c r="I24" s="58"/>
      <c r="J24" s="58"/>
      <c r="K24" s="72"/>
      <c r="L24" s="72"/>
      <c r="M24" s="57"/>
      <c r="N24" s="57"/>
      <c r="O24" s="57"/>
    </row>
    <row r="25" spans="1:15" ht="24.95" customHeight="1" x14ac:dyDescent="0.15">
      <c r="I25" s="73" t="s">
        <v>55</v>
      </c>
      <c r="J25" s="62">
        <f>ROUNDDOWN(C19*0.5,0)</f>
        <v>0</v>
      </c>
      <c r="K25" s="57"/>
      <c r="L25" s="57"/>
      <c r="M25" s="57"/>
      <c r="N25" s="57"/>
      <c r="O25" s="57"/>
    </row>
    <row r="26" spans="1:15" ht="24.95" customHeight="1" x14ac:dyDescent="0.15">
      <c r="I26" s="73"/>
      <c r="J26" s="72"/>
      <c r="K26" s="57"/>
      <c r="L26" s="57"/>
      <c r="M26" s="57"/>
      <c r="N26" s="57"/>
      <c r="O26" s="57"/>
    </row>
    <row r="27" spans="1:15" ht="24.95" customHeight="1" x14ac:dyDescent="0.15">
      <c r="I27" s="74" t="s">
        <v>56</v>
      </c>
      <c r="J27" s="62">
        <f>ROUNDDOWN((C18-G16)*0.5,0)</f>
        <v>0</v>
      </c>
      <c r="K27" s="57"/>
      <c r="L27" s="57"/>
      <c r="M27" s="57"/>
      <c r="N27" s="57"/>
      <c r="O27" s="57"/>
    </row>
    <row r="28" spans="1:15" ht="24.95" customHeight="1" x14ac:dyDescent="0.15">
      <c r="I28" s="58"/>
      <c r="J28" s="58"/>
      <c r="K28" s="57"/>
      <c r="L28" s="57"/>
      <c r="M28" s="57"/>
      <c r="N28" s="57"/>
      <c r="O28" s="57"/>
    </row>
    <row r="29" spans="1:15" ht="24.95" customHeight="1" x14ac:dyDescent="0.15">
      <c r="I29" s="60" t="s">
        <v>41</v>
      </c>
      <c r="J29" s="75">
        <f>MIN(J23,J25,J27)</f>
        <v>0</v>
      </c>
      <c r="K29" s="57"/>
      <c r="L29" s="57"/>
      <c r="M29" s="57"/>
      <c r="N29" s="57"/>
      <c r="O29" s="57"/>
    </row>
    <row r="30" spans="1:15" ht="24.95" customHeight="1" x14ac:dyDescent="0.15">
      <c r="I30" s="58" t="s">
        <v>62</v>
      </c>
      <c r="J30" s="58"/>
      <c r="K30" s="57"/>
      <c r="L30" s="57"/>
      <c r="M30" s="57"/>
      <c r="N30" s="57"/>
      <c r="O30" s="57"/>
    </row>
    <row r="31" spans="1:15" ht="24.95" customHeight="1" x14ac:dyDescent="0.15">
      <c r="I31" s="57"/>
      <c r="J31" s="57"/>
      <c r="K31" s="57"/>
      <c r="L31" s="57"/>
      <c r="M31" s="57"/>
      <c r="N31" s="57"/>
      <c r="O31" s="57"/>
    </row>
    <row r="32" spans="1:15" ht="24.95" customHeight="1" x14ac:dyDescent="0.15">
      <c r="I32" s="56"/>
      <c r="J32" s="56"/>
    </row>
  </sheetData>
  <mergeCells count="22">
    <mergeCell ref="M20:N20"/>
    <mergeCell ref="M6:O6"/>
    <mergeCell ref="M7:O7"/>
    <mergeCell ref="M8:O8"/>
    <mergeCell ref="M9:O9"/>
    <mergeCell ref="M10:O10"/>
    <mergeCell ref="M11:O11"/>
    <mergeCell ref="M12:O12"/>
    <mergeCell ref="M13:O13"/>
    <mergeCell ref="M14:O14"/>
    <mergeCell ref="M17:O17"/>
    <mergeCell ref="M18:O18"/>
    <mergeCell ref="M19:O19"/>
    <mergeCell ref="I9:J9"/>
    <mergeCell ref="A3:H3"/>
    <mergeCell ref="E6:F6"/>
    <mergeCell ref="A19:B19"/>
    <mergeCell ref="I10:J10"/>
    <mergeCell ref="I19:J19"/>
    <mergeCell ref="A6:B6"/>
    <mergeCell ref="A18:B18"/>
    <mergeCell ref="E18:F18"/>
  </mergeCells>
  <phoneticPr fontId="1"/>
  <dataValidations count="1">
    <dataValidation type="list" allowBlank="1" showInputMessage="1" showErrorMessage="1" sqref="J8 J13:J14">
      <formula1>"あり,なし"</formula1>
    </dataValidation>
  </dataValidations>
  <printOptions horizontalCentered="1"/>
  <pageMargins left="0.39370078740157483" right="0.39370078740157483" top="0.43307086614173229" bottom="0.39370078740157483" header="0.19685039370078741" footer="0.11811023622047245"/>
  <pageSetup paperSize="9" scale="83" orientation="portrait" blackAndWhite="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基準額!$A$3:$A$13</xm:f>
          </x14:formula1>
          <xm:sqref>J7 J17</xm:sqref>
        </x14:dataValidation>
        <x14:dataValidation type="list" allowBlank="1" showInputMessage="1" showErrorMessage="1">
          <x14:formula1>
            <xm:f>基準額!$A$17:$A$24</xm:f>
          </x14:formula1>
          <xm:sqref>J11 J20</xm:sqref>
        </x14:dataValidation>
        <x14:dataValidation type="list" allowBlank="1" showInputMessage="1" showErrorMessage="1">
          <x14:formula1>
            <xm:f>基準額!$E$3:$E$102</xm:f>
          </x14:formula1>
          <xm:sqref>J12 J21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2"/>
  <sheetViews>
    <sheetView topLeftCell="F1" workbookViewId="0">
      <selection activeCell="F1" sqref="A1:XFD1048576"/>
    </sheetView>
  </sheetViews>
  <sheetFormatPr defaultRowHeight="13.5" x14ac:dyDescent="0.15"/>
  <cols>
    <col min="1" max="1" width="21.375" hidden="1" customWidth="1"/>
    <col min="2" max="2" width="7.875" hidden="1" customWidth="1"/>
    <col min="3" max="3" width="16.375" hidden="1" customWidth="1"/>
    <col min="4" max="4" width="31.125" hidden="1" customWidth="1"/>
    <col min="5" max="5" width="4.5" hidden="1" customWidth="1"/>
    <col min="6" max="7" width="9" customWidth="1"/>
  </cols>
  <sheetData>
    <row r="2" spans="1:5" x14ac:dyDescent="0.15">
      <c r="A2" t="s">
        <v>27</v>
      </c>
      <c r="D2" t="s">
        <v>48</v>
      </c>
    </row>
    <row r="3" spans="1:5" x14ac:dyDescent="0.15">
      <c r="A3" t="s">
        <v>10</v>
      </c>
      <c r="B3" s="1">
        <v>79800</v>
      </c>
      <c r="E3">
        <v>1</v>
      </c>
    </row>
    <row r="4" spans="1:5" x14ac:dyDescent="0.15">
      <c r="A4" t="s">
        <v>11</v>
      </c>
      <c r="B4" s="1">
        <v>83700</v>
      </c>
      <c r="E4">
        <v>2</v>
      </c>
    </row>
    <row r="5" spans="1:5" x14ac:dyDescent="0.15">
      <c r="A5" t="s">
        <v>12</v>
      </c>
      <c r="B5" s="1">
        <v>97300</v>
      </c>
      <c r="E5">
        <v>3</v>
      </c>
    </row>
    <row r="6" spans="1:5" x14ac:dyDescent="0.15">
      <c r="A6" t="s">
        <v>13</v>
      </c>
      <c r="B6" s="1">
        <v>111000</v>
      </c>
      <c r="E6">
        <v>4</v>
      </c>
    </row>
    <row r="7" spans="1:5" x14ac:dyDescent="0.15">
      <c r="A7" t="s">
        <v>14</v>
      </c>
      <c r="B7" s="1">
        <v>144200</v>
      </c>
      <c r="E7">
        <v>5</v>
      </c>
    </row>
    <row r="8" spans="1:5" x14ac:dyDescent="0.15">
      <c r="A8" t="s">
        <v>15</v>
      </c>
      <c r="B8" s="1">
        <v>173300</v>
      </c>
      <c r="E8">
        <v>6</v>
      </c>
    </row>
    <row r="9" spans="1:5" x14ac:dyDescent="0.15">
      <c r="A9" t="s">
        <v>16</v>
      </c>
      <c r="B9" s="1">
        <v>200600</v>
      </c>
      <c r="E9">
        <v>7</v>
      </c>
    </row>
    <row r="10" spans="1:5" x14ac:dyDescent="0.15">
      <c r="A10" t="s">
        <v>17</v>
      </c>
      <c r="B10" s="1">
        <v>228000</v>
      </c>
      <c r="E10">
        <v>8</v>
      </c>
    </row>
    <row r="11" spans="1:5" x14ac:dyDescent="0.15">
      <c r="A11" t="s">
        <v>18</v>
      </c>
      <c r="B11" s="1">
        <v>253500</v>
      </c>
      <c r="E11">
        <v>9</v>
      </c>
    </row>
    <row r="12" spans="1:5" x14ac:dyDescent="0.15">
      <c r="A12" t="s">
        <v>19</v>
      </c>
      <c r="B12" s="1">
        <v>280900</v>
      </c>
      <c r="E12">
        <v>10</v>
      </c>
    </row>
    <row r="13" spans="1:5" x14ac:dyDescent="0.15">
      <c r="A13" t="s">
        <v>20</v>
      </c>
      <c r="B13" s="1">
        <v>311900</v>
      </c>
      <c r="E13">
        <v>11</v>
      </c>
    </row>
    <row r="14" spans="1:5" x14ac:dyDescent="0.15">
      <c r="A14" t="s">
        <v>24</v>
      </c>
      <c r="B14" s="1">
        <v>10910</v>
      </c>
      <c r="E14">
        <v>12</v>
      </c>
    </row>
    <row r="15" spans="1:5" x14ac:dyDescent="0.15">
      <c r="A15" t="s">
        <v>21</v>
      </c>
      <c r="E15">
        <v>13</v>
      </c>
    </row>
    <row r="16" spans="1:5" x14ac:dyDescent="0.15">
      <c r="A16" t="s">
        <v>22</v>
      </c>
      <c r="B16" s="2" t="s">
        <v>36</v>
      </c>
      <c r="E16">
        <v>14</v>
      </c>
    </row>
    <row r="17" spans="1:5" x14ac:dyDescent="0.15">
      <c r="A17" t="s">
        <v>28</v>
      </c>
      <c r="B17" s="1">
        <v>37</v>
      </c>
      <c r="E17">
        <v>15</v>
      </c>
    </row>
    <row r="18" spans="1:5" x14ac:dyDescent="0.15">
      <c r="A18" t="s">
        <v>29</v>
      </c>
      <c r="B18" s="1">
        <v>27</v>
      </c>
      <c r="E18">
        <v>16</v>
      </c>
    </row>
    <row r="19" spans="1:5" x14ac:dyDescent="0.15">
      <c r="A19" t="s">
        <v>30</v>
      </c>
      <c r="B19" s="1">
        <v>22</v>
      </c>
      <c r="E19">
        <v>17</v>
      </c>
    </row>
    <row r="20" spans="1:5" x14ac:dyDescent="0.15">
      <c r="A20" t="s">
        <v>31</v>
      </c>
      <c r="B20" s="1">
        <v>20</v>
      </c>
      <c r="E20">
        <v>18</v>
      </c>
    </row>
    <row r="21" spans="1:5" x14ac:dyDescent="0.15">
      <c r="A21" t="s">
        <v>32</v>
      </c>
      <c r="B21" s="1">
        <v>15</v>
      </c>
      <c r="E21">
        <v>19</v>
      </c>
    </row>
    <row r="22" spans="1:5" x14ac:dyDescent="0.15">
      <c r="A22" t="s">
        <v>33</v>
      </c>
      <c r="B22" s="1">
        <v>12</v>
      </c>
      <c r="E22">
        <v>20</v>
      </c>
    </row>
    <row r="23" spans="1:5" x14ac:dyDescent="0.15">
      <c r="A23" t="s">
        <v>34</v>
      </c>
      <c r="B23" s="1">
        <v>12</v>
      </c>
      <c r="E23">
        <v>21</v>
      </c>
    </row>
    <row r="24" spans="1:5" x14ac:dyDescent="0.15">
      <c r="A24" t="s">
        <v>35</v>
      </c>
      <c r="B24" s="1">
        <v>11</v>
      </c>
      <c r="E24">
        <v>22</v>
      </c>
    </row>
    <row r="25" spans="1:5" x14ac:dyDescent="0.15">
      <c r="A25" t="s">
        <v>23</v>
      </c>
      <c r="B25" s="1">
        <v>16000</v>
      </c>
      <c r="E25">
        <v>23</v>
      </c>
    </row>
    <row r="26" spans="1:5" x14ac:dyDescent="0.15">
      <c r="E26">
        <v>24</v>
      </c>
    </row>
    <row r="27" spans="1:5" x14ac:dyDescent="0.15">
      <c r="A27" t="s">
        <v>25</v>
      </c>
      <c r="E27">
        <v>25</v>
      </c>
    </row>
    <row r="28" spans="1:5" x14ac:dyDescent="0.15">
      <c r="A28" t="s">
        <v>14</v>
      </c>
      <c r="B28" s="1">
        <v>4290</v>
      </c>
      <c r="E28">
        <v>26</v>
      </c>
    </row>
    <row r="29" spans="1:5" x14ac:dyDescent="0.15">
      <c r="E29">
        <v>27</v>
      </c>
    </row>
    <row r="30" spans="1:5" x14ac:dyDescent="0.15">
      <c r="A30" t="s">
        <v>26</v>
      </c>
      <c r="E30">
        <v>28</v>
      </c>
    </row>
    <row r="31" spans="1:5" x14ac:dyDescent="0.15">
      <c r="A31" t="s">
        <v>14</v>
      </c>
      <c r="B31" s="1">
        <v>8779</v>
      </c>
      <c r="E31">
        <v>29</v>
      </c>
    </row>
    <row r="32" spans="1:5" x14ac:dyDescent="0.15">
      <c r="E32">
        <v>30</v>
      </c>
    </row>
    <row r="33" spans="5:5" x14ac:dyDescent="0.15">
      <c r="E33">
        <v>31</v>
      </c>
    </row>
    <row r="34" spans="5:5" x14ac:dyDescent="0.15">
      <c r="E34">
        <v>32</v>
      </c>
    </row>
    <row r="35" spans="5:5" x14ac:dyDescent="0.15">
      <c r="E35">
        <v>33</v>
      </c>
    </row>
    <row r="36" spans="5:5" x14ac:dyDescent="0.15">
      <c r="E36">
        <v>34</v>
      </c>
    </row>
    <row r="37" spans="5:5" x14ac:dyDescent="0.15">
      <c r="E37">
        <v>35</v>
      </c>
    </row>
    <row r="38" spans="5:5" x14ac:dyDescent="0.15">
      <c r="E38">
        <v>36</v>
      </c>
    </row>
    <row r="39" spans="5:5" x14ac:dyDescent="0.15">
      <c r="E39">
        <v>37</v>
      </c>
    </row>
    <row r="40" spans="5:5" x14ac:dyDescent="0.15">
      <c r="E40">
        <v>38</v>
      </c>
    </row>
    <row r="41" spans="5:5" x14ac:dyDescent="0.15">
      <c r="E41">
        <v>39</v>
      </c>
    </row>
    <row r="42" spans="5:5" x14ac:dyDescent="0.15">
      <c r="E42">
        <v>40</v>
      </c>
    </row>
    <row r="43" spans="5:5" x14ac:dyDescent="0.15">
      <c r="E43">
        <v>41</v>
      </c>
    </row>
    <row r="44" spans="5:5" x14ac:dyDescent="0.15">
      <c r="E44">
        <v>42</v>
      </c>
    </row>
    <row r="45" spans="5:5" x14ac:dyDescent="0.15">
      <c r="E45">
        <v>43</v>
      </c>
    </row>
    <row r="46" spans="5:5" x14ac:dyDescent="0.15">
      <c r="E46">
        <v>44</v>
      </c>
    </row>
    <row r="47" spans="5:5" x14ac:dyDescent="0.15">
      <c r="E47">
        <v>45</v>
      </c>
    </row>
    <row r="48" spans="5:5" x14ac:dyDescent="0.15">
      <c r="E48">
        <v>46</v>
      </c>
    </row>
    <row r="49" spans="5:5" x14ac:dyDescent="0.15">
      <c r="E49">
        <v>47</v>
      </c>
    </row>
    <row r="50" spans="5:5" x14ac:dyDescent="0.15">
      <c r="E50">
        <v>48</v>
      </c>
    </row>
    <row r="51" spans="5:5" x14ac:dyDescent="0.15">
      <c r="E51">
        <v>49</v>
      </c>
    </row>
    <row r="52" spans="5:5" x14ac:dyDescent="0.15">
      <c r="E52">
        <v>50</v>
      </c>
    </row>
    <row r="53" spans="5:5" x14ac:dyDescent="0.15">
      <c r="E53">
        <v>51</v>
      </c>
    </row>
    <row r="54" spans="5:5" x14ac:dyDescent="0.15">
      <c r="E54">
        <v>52</v>
      </c>
    </row>
    <row r="55" spans="5:5" x14ac:dyDescent="0.15">
      <c r="E55">
        <v>53</v>
      </c>
    </row>
    <row r="56" spans="5:5" x14ac:dyDescent="0.15">
      <c r="E56">
        <v>54</v>
      </c>
    </row>
    <row r="57" spans="5:5" x14ac:dyDescent="0.15">
      <c r="E57">
        <v>55</v>
      </c>
    </row>
    <row r="58" spans="5:5" x14ac:dyDescent="0.15">
      <c r="E58">
        <v>56</v>
      </c>
    </row>
    <row r="59" spans="5:5" x14ac:dyDescent="0.15">
      <c r="E59">
        <v>57</v>
      </c>
    </row>
    <row r="60" spans="5:5" x14ac:dyDescent="0.15">
      <c r="E60">
        <v>58</v>
      </c>
    </row>
    <row r="61" spans="5:5" x14ac:dyDescent="0.15">
      <c r="E61">
        <v>59</v>
      </c>
    </row>
    <row r="62" spans="5:5" x14ac:dyDescent="0.15">
      <c r="E62">
        <v>60</v>
      </c>
    </row>
    <row r="63" spans="5:5" x14ac:dyDescent="0.15">
      <c r="E63">
        <v>61</v>
      </c>
    </row>
    <row r="64" spans="5:5" x14ac:dyDescent="0.15">
      <c r="E64">
        <v>62</v>
      </c>
    </row>
    <row r="65" spans="5:5" x14ac:dyDescent="0.15">
      <c r="E65">
        <v>63</v>
      </c>
    </row>
    <row r="66" spans="5:5" x14ac:dyDescent="0.15">
      <c r="E66">
        <v>64</v>
      </c>
    </row>
    <row r="67" spans="5:5" x14ac:dyDescent="0.15">
      <c r="E67">
        <v>65</v>
      </c>
    </row>
    <row r="68" spans="5:5" x14ac:dyDescent="0.15">
      <c r="E68">
        <v>66</v>
      </c>
    </row>
    <row r="69" spans="5:5" x14ac:dyDescent="0.15">
      <c r="E69">
        <v>67</v>
      </c>
    </row>
    <row r="70" spans="5:5" x14ac:dyDescent="0.15">
      <c r="E70">
        <v>68</v>
      </c>
    </row>
    <row r="71" spans="5:5" x14ac:dyDescent="0.15">
      <c r="E71">
        <v>69</v>
      </c>
    </row>
    <row r="72" spans="5:5" x14ac:dyDescent="0.15">
      <c r="E72">
        <v>70</v>
      </c>
    </row>
    <row r="73" spans="5:5" x14ac:dyDescent="0.15">
      <c r="E73">
        <v>71</v>
      </c>
    </row>
    <row r="74" spans="5:5" x14ac:dyDescent="0.15">
      <c r="E74">
        <v>72</v>
      </c>
    </row>
    <row r="75" spans="5:5" x14ac:dyDescent="0.15">
      <c r="E75">
        <v>73</v>
      </c>
    </row>
    <row r="76" spans="5:5" x14ac:dyDescent="0.15">
      <c r="E76">
        <v>74</v>
      </c>
    </row>
    <row r="77" spans="5:5" x14ac:dyDescent="0.15">
      <c r="E77">
        <v>75</v>
      </c>
    </row>
    <row r="78" spans="5:5" x14ac:dyDescent="0.15">
      <c r="E78">
        <v>76</v>
      </c>
    </row>
    <row r="79" spans="5:5" x14ac:dyDescent="0.15">
      <c r="E79">
        <v>77</v>
      </c>
    </row>
    <row r="80" spans="5:5" x14ac:dyDescent="0.15">
      <c r="E80">
        <v>78</v>
      </c>
    </row>
    <row r="81" spans="5:5" x14ac:dyDescent="0.15">
      <c r="E81">
        <v>79</v>
      </c>
    </row>
    <row r="82" spans="5:5" x14ac:dyDescent="0.15">
      <c r="E82">
        <v>80</v>
      </c>
    </row>
    <row r="83" spans="5:5" x14ac:dyDescent="0.15">
      <c r="E83">
        <v>81</v>
      </c>
    </row>
    <row r="84" spans="5:5" x14ac:dyDescent="0.15">
      <c r="E84">
        <v>82</v>
      </c>
    </row>
    <row r="85" spans="5:5" x14ac:dyDescent="0.15">
      <c r="E85">
        <v>83</v>
      </c>
    </row>
    <row r="86" spans="5:5" x14ac:dyDescent="0.15">
      <c r="E86">
        <v>84</v>
      </c>
    </row>
    <row r="87" spans="5:5" x14ac:dyDescent="0.15">
      <c r="E87">
        <v>85</v>
      </c>
    </row>
    <row r="88" spans="5:5" x14ac:dyDescent="0.15">
      <c r="E88">
        <v>86</v>
      </c>
    </row>
    <row r="89" spans="5:5" x14ac:dyDescent="0.15">
      <c r="E89">
        <v>87</v>
      </c>
    </row>
    <row r="90" spans="5:5" x14ac:dyDescent="0.15">
      <c r="E90">
        <v>88</v>
      </c>
    </row>
    <row r="91" spans="5:5" x14ac:dyDescent="0.15">
      <c r="E91">
        <v>89</v>
      </c>
    </row>
    <row r="92" spans="5:5" x14ac:dyDescent="0.15">
      <c r="E92">
        <v>90</v>
      </c>
    </row>
    <row r="93" spans="5:5" x14ac:dyDescent="0.15">
      <c r="E93">
        <v>91</v>
      </c>
    </row>
    <row r="94" spans="5:5" x14ac:dyDescent="0.15">
      <c r="E94">
        <v>92</v>
      </c>
    </row>
    <row r="95" spans="5:5" x14ac:dyDescent="0.15">
      <c r="E95">
        <v>93</v>
      </c>
    </row>
    <row r="96" spans="5:5" x14ac:dyDescent="0.15">
      <c r="E96">
        <v>94</v>
      </c>
    </row>
    <row r="97" spans="5:5" x14ac:dyDescent="0.15">
      <c r="E97">
        <v>95</v>
      </c>
    </row>
    <row r="98" spans="5:5" x14ac:dyDescent="0.15">
      <c r="E98">
        <v>96</v>
      </c>
    </row>
    <row r="99" spans="5:5" x14ac:dyDescent="0.15">
      <c r="E99">
        <v>97</v>
      </c>
    </row>
    <row r="100" spans="5:5" x14ac:dyDescent="0.15">
      <c r="E100">
        <v>98</v>
      </c>
    </row>
    <row r="101" spans="5:5" x14ac:dyDescent="0.15">
      <c r="E101">
        <v>99</v>
      </c>
    </row>
    <row r="102" spans="5:5" x14ac:dyDescent="0.15">
      <c r="E102">
        <v>100</v>
      </c>
    </row>
  </sheetData>
  <sheetProtection algorithmName="SHA-512" hashValue="+y3Nl3m7ASek7+3dzAO0FVB3vO7x2r1gjvaVR/MwOoccGoVhkOT3g0AWUcfl9IQhO4M8rdZBiR7ZmQXKYMuWUg==" saltValue="tHIFiC0PY1bEhc1HDQVF1w==" spinCount="100000" sheet="1" selectLockedCells="1" selectUnlockedCells="1"/>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様式7－３</vt:lpstr>
      <vt:lpstr>基準額</vt:lpstr>
      <vt:lpstr>'様式7－３'!Print_Area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2026-06-02T05:00:36Z</cp:lastPrinted>
  <dcterms:created xsi:type="dcterms:W3CDTF">2015-07-02T04:39:07Z</dcterms:created>
  <dcterms:modified xsi:type="dcterms:W3CDTF">2026-06-23T04:33:27Z</dcterms:modified>
</cp:coreProperties>
</file>